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Муниципалитет 1" sheetId="1" r:id="rId1"/>
  </sheets>
  <calcPr calcId="114210"/>
</workbook>
</file>

<file path=xl/calcChain.xml><?xml version="1.0" encoding="utf-8"?>
<calcChain xmlns="http://schemas.openxmlformats.org/spreadsheetml/2006/main">
  <c r="F8" i="1"/>
  <c r="F25"/>
  <c r="F3"/>
  <c r="G3"/>
  <c r="G25"/>
  <c r="M25"/>
  <c r="N25"/>
  <c r="O25"/>
  <c r="Q25"/>
  <c r="H3"/>
  <c r="S25"/>
  <c r="J3"/>
  <c r="D3"/>
  <c r="C3"/>
  <c r="H25"/>
  <c r="F24"/>
  <c r="F18"/>
  <c r="F15"/>
  <c r="F16"/>
  <c r="F17"/>
  <c r="F7"/>
  <c r="F9"/>
  <c r="F10"/>
  <c r="F11"/>
  <c r="F12"/>
  <c r="F13"/>
  <c r="F14"/>
  <c r="F19"/>
  <c r="F20"/>
  <c r="F21"/>
  <c r="F22"/>
  <c r="F23"/>
  <c r="K25"/>
  <c r="L25"/>
  <c r="P25"/>
  <c r="I25"/>
  <c r="J25"/>
  <c r="E25"/>
  <c r="E3"/>
  <c r="O3"/>
  <c r="L3"/>
  <c r="R25"/>
  <c r="I3"/>
  <c r="N3"/>
</calcChain>
</file>

<file path=xl/sharedStrings.xml><?xml version="1.0" encoding="utf-8"?>
<sst xmlns="http://schemas.openxmlformats.org/spreadsheetml/2006/main" count="112" uniqueCount="70">
  <si>
    <t>ведомственная принадлежность</t>
  </si>
  <si>
    <t>заполняется только для муниципальных учреждений</t>
  </si>
  <si>
    <t>Число мест по общеразвивающим программам, всего</t>
  </si>
  <si>
    <t>Итого по муниципалитету</t>
  </si>
  <si>
    <t>х</t>
  </si>
  <si>
    <t>1 час в неделю</t>
  </si>
  <si>
    <t>2 часа в неделю</t>
  </si>
  <si>
    <t>3 часа в неделю</t>
  </si>
  <si>
    <t>4 часа в неделю</t>
  </si>
  <si>
    <t>5 часов в неделю</t>
  </si>
  <si>
    <t>6 часов в неделю</t>
  </si>
  <si>
    <t>более 10 часов в неделю</t>
  </si>
  <si>
    <t>7 часов в неделю</t>
  </si>
  <si>
    <t>8 часов в неделю</t>
  </si>
  <si>
    <t>9 часов в неделю</t>
  </si>
  <si>
    <t>10 часов в неделю</t>
  </si>
  <si>
    <t>Численность детей в возрасте от 5 до 18 лет</t>
  </si>
  <si>
    <t>Средняя наполняемость групп</t>
  </si>
  <si>
    <t>Основные педагоги</t>
  </si>
  <si>
    <t>Численность</t>
  </si>
  <si>
    <t>Уровень подчиненности</t>
  </si>
  <si>
    <t>Число мест по дистанционным программам из общего числа мест</t>
  </si>
  <si>
    <t>Число мест по ПФДОД из общего числа мест</t>
  </si>
  <si>
    <t>Средняя нагрузка (педчасов в неделю)</t>
  </si>
  <si>
    <t>Педагоги-совместители (численность)</t>
  </si>
  <si>
    <t>чел.</t>
  </si>
  <si>
    <t>%</t>
  </si>
  <si>
    <t>* По физкультурно-спортивной направленности к предпрофессиональным относятся этап начальной подготовки, учебно-тренировочный этап, этап спортивного совершенствования. Помимо этого предпрфессиональные программы могут иметься только в художественной направленности</t>
  </si>
  <si>
    <t>Всего</t>
  </si>
  <si>
    <t>1-6 часов в неделю</t>
  </si>
  <si>
    <t>свыше 6 часов в неделю</t>
  </si>
  <si>
    <t>Вовлеченные дети**</t>
  </si>
  <si>
    <t>** ИС Навигатор - Сводные данные - Вовлеченные дети - всего обучавшихся в этом календарном году</t>
  </si>
  <si>
    <t>по ПФДОД</t>
  </si>
  <si>
    <t>Число сертификатов ПФДОД</t>
  </si>
  <si>
    <t>Число мест по ПФДОД из общего числа мест по общеразвивающим программам</t>
  </si>
  <si>
    <t>Число мест на 1 ребенка</t>
  </si>
  <si>
    <r>
      <t>из них по программам, реализуемым согласно расписанию (т.е. на каждого ребенка)(</t>
    </r>
    <r>
      <rPr>
        <sz val="11"/>
        <color indexed="10"/>
        <rFont val="Calibri"/>
        <family val="2"/>
        <charset val="204"/>
      </rPr>
      <t>Если  программа длится 2,5 или 3,5 часа, то вносим в любую из колонок 2 или 3 ч)</t>
    </r>
  </si>
  <si>
    <t xml:space="preserve">***Если отклонение план/факт с разницей в 2 раза, то указать надо комментарий. </t>
  </si>
  <si>
    <t>в связи с чем большое отклонение .</t>
  </si>
  <si>
    <r>
      <t>Число мест по предпрофессиональным программам</t>
    </r>
    <r>
      <rPr>
        <sz val="11"/>
        <color indexed="10"/>
        <rFont val="Calibri"/>
        <family val="2"/>
        <charset val="204"/>
      </rPr>
      <t>(факт )</t>
    </r>
    <r>
      <rPr>
        <sz val="11"/>
        <color theme="1"/>
        <rFont val="Calibri"/>
        <family val="2"/>
        <charset val="204"/>
        <scheme val="minor"/>
      </rPr>
      <t>***</t>
    </r>
  </si>
  <si>
    <r>
      <t>Всего</t>
    </r>
    <r>
      <rPr>
        <sz val="11"/>
        <color indexed="10"/>
        <rFont val="Calibri"/>
        <family val="2"/>
        <charset val="204"/>
      </rPr>
      <t>(факт )</t>
    </r>
    <r>
      <rPr>
        <sz val="11"/>
        <color theme="1"/>
        <rFont val="Calibri"/>
        <family val="2"/>
        <charset val="204"/>
        <scheme val="minor"/>
      </rPr>
      <t>***</t>
    </r>
  </si>
  <si>
    <r>
      <t>Число мест по общеразвивающим программам(</t>
    </r>
    <r>
      <rPr>
        <sz val="11"/>
        <color indexed="10"/>
        <rFont val="Calibri"/>
        <family val="2"/>
        <charset val="204"/>
      </rPr>
      <t>факт )</t>
    </r>
    <r>
      <rPr>
        <sz val="11"/>
        <color theme="1"/>
        <rFont val="Calibri"/>
        <family val="2"/>
        <charset val="204"/>
        <scheme val="minor"/>
      </rPr>
      <t>***</t>
    </r>
  </si>
  <si>
    <r>
      <t>Число мест по предпрофессиональным программам*</t>
    </r>
    <r>
      <rPr>
        <sz val="11"/>
        <color indexed="10"/>
        <rFont val="Calibri"/>
        <family val="2"/>
        <charset val="204"/>
      </rPr>
      <t>(факт )</t>
    </r>
    <r>
      <rPr>
        <sz val="11"/>
        <color theme="1"/>
        <rFont val="Calibri"/>
        <family val="2"/>
        <charset val="204"/>
        <scheme val="minor"/>
      </rPr>
      <t>***</t>
    </r>
  </si>
  <si>
    <r>
      <t>Объем финансирования, получаемый на реализацию дополнительного образования</t>
    </r>
    <r>
      <rPr>
        <sz val="11"/>
        <color indexed="10"/>
        <rFont val="Calibri"/>
        <family val="2"/>
        <charset val="204"/>
      </rPr>
      <t>(сумма по  мун  местного буджету, целевые областные средства не указываем)</t>
    </r>
  </si>
  <si>
    <t>Наименование учреждения</t>
  </si>
  <si>
    <t>муниципальное</t>
  </si>
  <si>
    <t>Наименование учреждения, реализующего программы дополнительного образования (Официальное краткое наименование)</t>
  </si>
  <si>
    <t>образование</t>
  </si>
  <si>
    <t>МБОУ ДО "Бокситогорский центр дополнительного образования"</t>
  </si>
  <si>
    <t>МБОУ ДО "Бокситогорская детская школа искусств"</t>
  </si>
  <si>
    <t>МБОУ ДО "Пикалевская детская школа искусств"</t>
  </si>
  <si>
    <t>МБОУ ДО "Детская юношеская спортивная школа" город Пикалево им. Н.И.Жебко</t>
  </si>
  <si>
    <t>МБОУ ДО "Бокситогорская детско-юношеская спортивная школа"</t>
  </si>
  <si>
    <t>МБОУ ДО "Ефимовская детская музыкальная школа"</t>
  </si>
  <si>
    <r>
      <t>Охват детей согласно отчету 1-ДОП (</t>
    </r>
    <r>
      <rPr>
        <sz val="11"/>
        <color indexed="10"/>
        <rFont val="Calibri"/>
        <family val="2"/>
        <charset val="204"/>
      </rPr>
      <t>на январь 2020 год)</t>
    </r>
  </si>
  <si>
    <t>МБОУ "Бокситогорская ООШ №1"</t>
  </si>
  <si>
    <t>МБОУ "Бокситогорская СОШ №2"</t>
  </si>
  <si>
    <t>МБОУ "Бокситогорская СОШ №3"</t>
  </si>
  <si>
    <t>МБОУ "Борская СОШ "</t>
  </si>
  <si>
    <t>МБОУ "СОШ №1" города Пикалево</t>
  </si>
  <si>
    <t>МБОУ "ООШ №2 города Пикалево"</t>
  </si>
  <si>
    <t>МБОУ "СОШ №3" города Пикалево</t>
  </si>
  <si>
    <t>МБОУ "СОШ №4" города Пикалево им. А.П.Румянцева</t>
  </si>
  <si>
    <t>МБОУ "СОШИ поселка Ефимовский"</t>
  </si>
  <si>
    <t>МБОУ "Заборьевская СОШ"</t>
  </si>
  <si>
    <t>МКОУ "Подборовская ООШ"</t>
  </si>
  <si>
    <t>Бокситогорский муниципальный район</t>
  </si>
  <si>
    <t>Детский технопарк "Кванториум" и мобильный технопарк "Кванториум" г.Всеволожск</t>
  </si>
  <si>
    <t>государственное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</si>
</sst>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1"/>
      <color indexed="55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/>
    <xf numFmtId="0" fontId="0" fillId="2" borderId="1" xfId="0" applyFill="1" applyBorder="1"/>
    <xf numFmtId="164" fontId="0" fillId="2" borderId="1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4" xfId="0" applyFill="1" applyBorder="1"/>
    <xf numFmtId="0" fontId="0" fillId="0" borderId="4" xfId="0" applyBorder="1"/>
    <xf numFmtId="4" fontId="0" fillId="2" borderId="1" xfId="0" applyNumberFormat="1" applyFill="1" applyBorder="1"/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2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zoomScaleNormal="75" zoomScaleSheetLayoutView="100" workbookViewId="0">
      <selection activeCell="B3" sqref="B3"/>
    </sheetView>
  </sheetViews>
  <sheetFormatPr defaultRowHeight="15"/>
  <cols>
    <col min="1" max="1" width="76.140625" customWidth="1"/>
    <col min="2" max="2" width="18" customWidth="1"/>
    <col min="3" max="3" width="16.28515625" customWidth="1"/>
    <col min="4" max="4" width="19" customWidth="1"/>
    <col min="5" max="5" width="16.140625" customWidth="1"/>
    <col min="6" max="6" width="13.85546875" customWidth="1"/>
    <col min="7" max="7" width="9.42578125" customWidth="1"/>
    <col min="8" max="8" width="9" customWidth="1"/>
    <col min="9" max="9" width="9.42578125" customWidth="1"/>
    <col min="10" max="10" width="11" customWidth="1"/>
    <col min="11" max="15" width="8.5703125" customWidth="1"/>
    <col min="16" max="16" width="9.7109375" customWidth="1"/>
    <col min="18" max="18" width="15.5703125" customWidth="1"/>
    <col min="19" max="19" width="19" style="17" customWidth="1"/>
    <col min="20" max="20" width="9.42578125" customWidth="1"/>
    <col min="22" max="22" width="16.7109375" customWidth="1"/>
    <col min="23" max="23" width="9.85546875" customWidth="1"/>
  </cols>
  <sheetData>
    <row r="1" spans="1:23" s="11" customFormat="1" ht="31.5" customHeight="1">
      <c r="A1" s="40" t="s">
        <v>45</v>
      </c>
      <c r="B1" s="40" t="s">
        <v>16</v>
      </c>
      <c r="C1" s="37" t="s">
        <v>55</v>
      </c>
      <c r="D1" s="39"/>
      <c r="E1" s="40" t="s">
        <v>40</v>
      </c>
      <c r="F1" s="37" t="s">
        <v>42</v>
      </c>
      <c r="G1" s="38"/>
      <c r="H1" s="39"/>
      <c r="I1" s="40" t="s">
        <v>21</v>
      </c>
      <c r="J1" s="42" t="s">
        <v>22</v>
      </c>
      <c r="K1" s="44" t="s">
        <v>31</v>
      </c>
      <c r="L1" s="45"/>
      <c r="M1" s="36" t="s">
        <v>34</v>
      </c>
      <c r="N1" s="44" t="s">
        <v>36</v>
      </c>
      <c r="O1" s="45"/>
      <c r="S1" s="16"/>
    </row>
    <row r="2" spans="1:23" s="11" customFormat="1" ht="120" customHeight="1">
      <c r="A2" s="41"/>
      <c r="B2" s="41"/>
      <c r="C2" s="10" t="s">
        <v>25</v>
      </c>
      <c r="D2" s="10" t="s">
        <v>26</v>
      </c>
      <c r="E2" s="41"/>
      <c r="F2" s="10" t="s">
        <v>41</v>
      </c>
      <c r="G2" s="10" t="s">
        <v>29</v>
      </c>
      <c r="H2" s="10" t="s">
        <v>30</v>
      </c>
      <c r="I2" s="41"/>
      <c r="J2" s="43"/>
      <c r="K2" s="12" t="s">
        <v>25</v>
      </c>
      <c r="L2" s="12" t="s">
        <v>26</v>
      </c>
      <c r="M2" s="36"/>
      <c r="N2" s="12" t="s">
        <v>28</v>
      </c>
      <c r="O2" s="12" t="s">
        <v>33</v>
      </c>
      <c r="S2" s="16"/>
    </row>
    <row r="3" spans="1:23">
      <c r="A3" s="23" t="s">
        <v>67</v>
      </c>
      <c r="B3" s="4">
        <v>6520</v>
      </c>
      <c r="C3" s="33">
        <f>7753/1.53</f>
        <v>5067.3202614379088</v>
      </c>
      <c r="D3" s="34">
        <f>C3/B3</f>
        <v>0.77719635911624363</v>
      </c>
      <c r="E3" s="1">
        <f>E25</f>
        <v>906</v>
      </c>
      <c r="F3" s="35">
        <f>F25</f>
        <v>4947</v>
      </c>
      <c r="G3" s="35">
        <f>SUM(G25:L25)</f>
        <v>4947</v>
      </c>
      <c r="H3" s="35">
        <f>SUM(M25:Q25)</f>
        <v>0</v>
      </c>
      <c r="I3" s="1">
        <f>R25</f>
        <v>0</v>
      </c>
      <c r="J3" s="35">
        <f>S25</f>
        <v>2222</v>
      </c>
      <c r="K3" s="14">
        <v>4816</v>
      </c>
      <c r="L3" s="15">
        <f>K3/B3</f>
        <v>0.73865030674846621</v>
      </c>
      <c r="M3" s="35">
        <v>2248</v>
      </c>
      <c r="N3" s="32">
        <f>(E3+F3)/B3</f>
        <v>0.89769938650306746</v>
      </c>
      <c r="O3" s="13">
        <f>J3/M3</f>
        <v>0.98843416370106763</v>
      </c>
    </row>
    <row r="4" spans="1:23" ht="89.25" customHeight="1">
      <c r="A4" s="25"/>
      <c r="B4" s="25"/>
      <c r="C4" s="25"/>
    </row>
    <row r="5" spans="1:23" s="3" customFormat="1" ht="33" customHeight="1">
      <c r="A5" s="49" t="s">
        <v>47</v>
      </c>
      <c r="B5" s="49" t="s">
        <v>0</v>
      </c>
      <c r="C5" s="49" t="s">
        <v>20</v>
      </c>
      <c r="D5" s="49" t="s">
        <v>44</v>
      </c>
      <c r="E5" s="49" t="s">
        <v>43</v>
      </c>
      <c r="F5" s="49" t="s">
        <v>2</v>
      </c>
      <c r="G5" s="46" t="s">
        <v>37</v>
      </c>
      <c r="H5" s="47"/>
      <c r="I5" s="47"/>
      <c r="J5" s="47"/>
      <c r="K5" s="47"/>
      <c r="L5" s="47"/>
      <c r="M5" s="47"/>
      <c r="N5" s="47"/>
      <c r="O5" s="47"/>
      <c r="P5" s="47"/>
      <c r="Q5" s="48"/>
      <c r="R5" s="49" t="s">
        <v>21</v>
      </c>
      <c r="S5" s="52" t="s">
        <v>35</v>
      </c>
      <c r="T5" s="49" t="s">
        <v>17</v>
      </c>
      <c r="U5" s="46" t="s">
        <v>18</v>
      </c>
      <c r="V5" s="48"/>
      <c r="W5" s="54" t="s">
        <v>24</v>
      </c>
    </row>
    <row r="6" spans="1:23" ht="88.5" customHeight="1">
      <c r="A6" s="50"/>
      <c r="B6" s="50"/>
      <c r="C6" s="50"/>
      <c r="D6" s="50"/>
      <c r="E6" s="50"/>
      <c r="F6" s="50"/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11</v>
      </c>
      <c r="R6" s="50"/>
      <c r="S6" s="53"/>
      <c r="T6" s="50"/>
      <c r="U6" s="2" t="s">
        <v>19</v>
      </c>
      <c r="V6" s="2" t="s">
        <v>23</v>
      </c>
      <c r="W6" s="54"/>
    </row>
    <row r="7" spans="1:23">
      <c r="A7" s="23" t="s">
        <v>49</v>
      </c>
      <c r="B7" s="4" t="s">
        <v>48</v>
      </c>
      <c r="C7" s="22" t="s">
        <v>46</v>
      </c>
      <c r="D7" s="27">
        <v>31520876</v>
      </c>
      <c r="E7" s="1">
        <v>0</v>
      </c>
      <c r="F7" s="4">
        <f t="shared" ref="F7:F12" si="0">SUM(G7:Q7)</f>
        <v>1985</v>
      </c>
      <c r="G7" s="27">
        <v>117</v>
      </c>
      <c r="H7" s="27">
        <v>760</v>
      </c>
      <c r="I7" s="27">
        <v>144</v>
      </c>
      <c r="J7" s="27">
        <v>884</v>
      </c>
      <c r="K7" s="27">
        <v>0</v>
      </c>
      <c r="L7" s="27">
        <v>80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4">
        <v>0</v>
      </c>
      <c r="S7" s="18">
        <v>1106</v>
      </c>
      <c r="T7" s="1">
        <v>15.34</v>
      </c>
      <c r="U7" s="1">
        <v>18</v>
      </c>
      <c r="V7" s="1">
        <v>20.72</v>
      </c>
      <c r="W7" s="1">
        <v>10</v>
      </c>
    </row>
    <row r="8" spans="1:23">
      <c r="A8" s="23" t="s">
        <v>50</v>
      </c>
      <c r="B8" s="4" t="s">
        <v>48</v>
      </c>
      <c r="C8" s="22" t="s">
        <v>46</v>
      </c>
      <c r="D8" s="26">
        <v>24932434</v>
      </c>
      <c r="E8" s="1">
        <v>113</v>
      </c>
      <c r="F8" s="4">
        <f t="shared" si="0"/>
        <v>380</v>
      </c>
      <c r="G8" s="26">
        <v>33</v>
      </c>
      <c r="H8" s="26">
        <v>30</v>
      </c>
      <c r="I8" s="26">
        <v>8</v>
      </c>
      <c r="J8" s="26">
        <v>98</v>
      </c>
      <c r="K8" s="26">
        <v>73</v>
      </c>
      <c r="L8" s="26">
        <v>138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4">
        <v>0</v>
      </c>
      <c r="S8" s="18">
        <v>246</v>
      </c>
      <c r="T8" s="1">
        <v>10</v>
      </c>
      <c r="U8" s="1">
        <v>24</v>
      </c>
      <c r="V8" s="1">
        <v>27</v>
      </c>
      <c r="W8" s="1">
        <v>1</v>
      </c>
    </row>
    <row r="9" spans="1:23">
      <c r="A9" s="23" t="s">
        <v>53</v>
      </c>
      <c r="B9" s="4" t="s">
        <v>48</v>
      </c>
      <c r="C9" s="22" t="s">
        <v>46</v>
      </c>
      <c r="D9" s="1">
        <v>16249230</v>
      </c>
      <c r="E9" s="1">
        <v>202</v>
      </c>
      <c r="F9" s="4">
        <f t="shared" si="0"/>
        <v>368</v>
      </c>
      <c r="G9" s="1">
        <v>0</v>
      </c>
      <c r="H9" s="1">
        <v>0</v>
      </c>
      <c r="I9" s="1">
        <v>0</v>
      </c>
      <c r="J9" s="1">
        <v>106</v>
      </c>
      <c r="K9" s="1">
        <v>0</v>
      </c>
      <c r="L9" s="1">
        <v>262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4">
        <v>0</v>
      </c>
      <c r="S9" s="18">
        <v>306</v>
      </c>
      <c r="T9" s="1">
        <v>16</v>
      </c>
      <c r="U9" s="1">
        <v>8</v>
      </c>
      <c r="V9" s="1">
        <v>26</v>
      </c>
      <c r="W9" s="1">
        <v>2</v>
      </c>
    </row>
    <row r="10" spans="1:23">
      <c r="A10" s="23" t="s">
        <v>51</v>
      </c>
      <c r="B10" s="4" t="s">
        <v>48</v>
      </c>
      <c r="C10" s="22" t="s">
        <v>46</v>
      </c>
      <c r="D10" s="1">
        <v>18762500</v>
      </c>
      <c r="E10" s="1">
        <v>96</v>
      </c>
      <c r="F10" s="4">
        <f t="shared" si="0"/>
        <v>273</v>
      </c>
      <c r="G10" s="1">
        <v>0</v>
      </c>
      <c r="H10" s="1">
        <v>75</v>
      </c>
      <c r="I10" s="1">
        <v>0</v>
      </c>
      <c r="J10" s="1">
        <v>84</v>
      </c>
      <c r="K10" s="1">
        <v>84</v>
      </c>
      <c r="L10" s="1">
        <v>30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4">
        <v>0</v>
      </c>
      <c r="S10" s="18">
        <v>176</v>
      </c>
      <c r="T10" s="1">
        <v>10</v>
      </c>
      <c r="U10" s="1">
        <v>16</v>
      </c>
      <c r="V10" s="1">
        <v>31</v>
      </c>
      <c r="W10" s="1">
        <v>0</v>
      </c>
    </row>
    <row r="11" spans="1:23">
      <c r="A11" s="23" t="s">
        <v>52</v>
      </c>
      <c r="B11" s="4" t="s">
        <v>48</v>
      </c>
      <c r="C11" s="22" t="s">
        <v>46</v>
      </c>
      <c r="D11" s="1">
        <v>21728284</v>
      </c>
      <c r="E11" s="1">
        <v>480</v>
      </c>
      <c r="F11" s="4">
        <f t="shared" si="0"/>
        <v>345</v>
      </c>
      <c r="G11" s="1">
        <v>0</v>
      </c>
      <c r="H11" s="1">
        <v>0</v>
      </c>
      <c r="I11" s="1">
        <v>0</v>
      </c>
      <c r="J11" s="1">
        <v>106</v>
      </c>
      <c r="K11" s="1">
        <v>0</v>
      </c>
      <c r="L11" s="1">
        <v>239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4">
        <v>0</v>
      </c>
      <c r="S11" s="18">
        <v>329</v>
      </c>
      <c r="T11" s="1">
        <v>15</v>
      </c>
      <c r="U11" s="1">
        <v>13</v>
      </c>
      <c r="V11" s="1">
        <v>35</v>
      </c>
      <c r="W11" s="1">
        <v>7</v>
      </c>
    </row>
    <row r="12" spans="1:23">
      <c r="A12" s="23" t="s">
        <v>54</v>
      </c>
      <c r="B12" s="4" t="s">
        <v>48</v>
      </c>
      <c r="C12" s="22" t="s">
        <v>46</v>
      </c>
      <c r="D12" s="1">
        <v>5392000</v>
      </c>
      <c r="E12" s="1">
        <v>15</v>
      </c>
      <c r="F12" s="4">
        <f t="shared" si="0"/>
        <v>103</v>
      </c>
      <c r="G12" s="1">
        <v>0</v>
      </c>
      <c r="H12" s="1">
        <v>47</v>
      </c>
      <c r="I12" s="1">
        <v>0</v>
      </c>
      <c r="J12" s="1">
        <v>0</v>
      </c>
      <c r="K12" s="1">
        <v>0</v>
      </c>
      <c r="L12" s="1">
        <v>56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4">
        <v>0</v>
      </c>
      <c r="S12" s="18">
        <v>59</v>
      </c>
      <c r="T12" s="29">
        <v>9.7899999999999991</v>
      </c>
      <c r="U12" s="28">
        <v>3</v>
      </c>
      <c r="V12" s="28">
        <v>44</v>
      </c>
      <c r="W12" s="28">
        <v>1</v>
      </c>
    </row>
    <row r="13" spans="1:23">
      <c r="A13" s="24" t="s">
        <v>56</v>
      </c>
      <c r="B13" s="4" t="s">
        <v>48</v>
      </c>
      <c r="C13" s="22" t="s">
        <v>46</v>
      </c>
      <c r="D13" s="1">
        <v>0</v>
      </c>
      <c r="E13" s="1">
        <v>0</v>
      </c>
      <c r="F13" s="4">
        <f t="shared" ref="F13:F24" si="1">SUM(G13:Q13)</f>
        <v>195</v>
      </c>
      <c r="G13" s="1">
        <v>120</v>
      </c>
      <c r="H13" s="1">
        <v>75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4">
        <v>0</v>
      </c>
      <c r="S13" s="18">
        <v>0</v>
      </c>
      <c r="T13" s="1">
        <v>15</v>
      </c>
      <c r="U13" s="1">
        <v>9</v>
      </c>
      <c r="V13" s="1">
        <v>1</v>
      </c>
      <c r="W13" s="1">
        <v>0</v>
      </c>
    </row>
    <row r="14" spans="1:23">
      <c r="A14" s="24" t="s">
        <v>57</v>
      </c>
      <c r="B14" s="4" t="s">
        <v>48</v>
      </c>
      <c r="C14" s="22" t="s">
        <v>46</v>
      </c>
      <c r="D14" s="1">
        <v>0</v>
      </c>
      <c r="E14" s="1">
        <v>0</v>
      </c>
      <c r="F14" s="4">
        <f t="shared" si="1"/>
        <v>189</v>
      </c>
      <c r="G14" s="1">
        <v>159</v>
      </c>
      <c r="H14" s="1">
        <v>15</v>
      </c>
      <c r="I14" s="1">
        <v>15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4">
        <v>0</v>
      </c>
      <c r="S14" s="18">
        <v>0</v>
      </c>
      <c r="T14" s="1">
        <v>15.75</v>
      </c>
      <c r="U14" s="1">
        <v>11</v>
      </c>
      <c r="V14" s="1">
        <v>1</v>
      </c>
      <c r="W14" s="1">
        <v>0</v>
      </c>
    </row>
    <row r="15" spans="1:23">
      <c r="A15" s="24" t="s">
        <v>58</v>
      </c>
      <c r="B15" s="4" t="s">
        <v>48</v>
      </c>
      <c r="C15" s="22" t="s">
        <v>46</v>
      </c>
      <c r="D15" s="1">
        <v>0</v>
      </c>
      <c r="E15" s="1">
        <v>0</v>
      </c>
      <c r="F15" s="4">
        <f t="shared" si="1"/>
        <v>289</v>
      </c>
      <c r="G15" s="1">
        <v>190</v>
      </c>
      <c r="H15" s="1">
        <v>99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4">
        <v>0</v>
      </c>
      <c r="S15" s="18">
        <v>0</v>
      </c>
      <c r="T15" s="1">
        <v>14.45</v>
      </c>
      <c r="U15" s="1">
        <v>13</v>
      </c>
      <c r="V15" s="1">
        <v>1.2</v>
      </c>
      <c r="W15" s="1">
        <v>0</v>
      </c>
    </row>
    <row r="16" spans="1:23">
      <c r="A16" s="24" t="s">
        <v>59</v>
      </c>
      <c r="B16" s="4" t="s">
        <v>48</v>
      </c>
      <c r="C16" s="22" t="s">
        <v>46</v>
      </c>
      <c r="D16" s="1">
        <v>0</v>
      </c>
      <c r="E16" s="1">
        <v>0</v>
      </c>
      <c r="F16" s="4">
        <f t="shared" si="1"/>
        <v>130</v>
      </c>
      <c r="G16" s="1">
        <v>61</v>
      </c>
      <c r="H16" s="1">
        <v>58</v>
      </c>
      <c r="I16" s="1">
        <v>0</v>
      </c>
      <c r="J16" s="1">
        <v>11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4">
        <v>0</v>
      </c>
      <c r="S16" s="18">
        <v>0</v>
      </c>
      <c r="T16" s="1">
        <v>13.2</v>
      </c>
      <c r="U16" s="1">
        <v>6</v>
      </c>
      <c r="V16" s="1">
        <v>1.8</v>
      </c>
      <c r="W16" s="1">
        <v>0</v>
      </c>
    </row>
    <row r="17" spans="1:23">
      <c r="A17" s="24" t="s">
        <v>60</v>
      </c>
      <c r="B17" s="4" t="s">
        <v>48</v>
      </c>
      <c r="C17" s="22" t="s">
        <v>46</v>
      </c>
      <c r="D17" s="1">
        <v>0</v>
      </c>
      <c r="E17" s="1">
        <v>0</v>
      </c>
      <c r="F17" s="4">
        <f t="shared" si="1"/>
        <v>242</v>
      </c>
      <c r="G17" s="1">
        <v>184</v>
      </c>
      <c r="H17" s="1">
        <v>58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4">
        <v>0</v>
      </c>
      <c r="S17" s="18">
        <v>0</v>
      </c>
      <c r="T17" s="1">
        <v>14.23</v>
      </c>
      <c r="U17" s="1">
        <v>19</v>
      </c>
      <c r="V17" s="1">
        <v>1</v>
      </c>
      <c r="W17" s="1">
        <v>0</v>
      </c>
    </row>
    <row r="18" spans="1:23">
      <c r="A18" s="24" t="s">
        <v>61</v>
      </c>
      <c r="B18" s="4" t="s">
        <v>48</v>
      </c>
      <c r="C18" s="22" t="s">
        <v>46</v>
      </c>
      <c r="D18" s="1">
        <v>0</v>
      </c>
      <c r="E18" s="1">
        <v>0</v>
      </c>
      <c r="F18" s="4">
        <f t="shared" si="1"/>
        <v>60</v>
      </c>
      <c r="G18" s="31">
        <v>60</v>
      </c>
      <c r="H18" s="31">
        <v>0</v>
      </c>
      <c r="I18" s="3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4">
        <v>0</v>
      </c>
      <c r="S18" s="18">
        <v>0</v>
      </c>
      <c r="T18" s="1">
        <v>15</v>
      </c>
      <c r="U18" s="1">
        <v>1</v>
      </c>
      <c r="V18" s="1">
        <v>7</v>
      </c>
      <c r="W18" s="1">
        <v>0</v>
      </c>
    </row>
    <row r="19" spans="1:23">
      <c r="A19" s="24" t="s">
        <v>62</v>
      </c>
      <c r="B19" s="4" t="s">
        <v>48</v>
      </c>
      <c r="C19" s="22" t="s">
        <v>46</v>
      </c>
      <c r="D19" s="1">
        <v>0</v>
      </c>
      <c r="E19" s="1">
        <v>0</v>
      </c>
      <c r="F19" s="4">
        <f t="shared" si="1"/>
        <v>117</v>
      </c>
      <c r="G19" s="30">
        <v>97</v>
      </c>
      <c r="H19" s="30">
        <v>0</v>
      </c>
      <c r="I19" s="30">
        <v>20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4">
        <v>0</v>
      </c>
      <c r="S19" s="18">
        <v>0</v>
      </c>
      <c r="T19" s="1">
        <v>16.7</v>
      </c>
      <c r="U19" s="1">
        <v>7</v>
      </c>
      <c r="V19" s="1">
        <v>1</v>
      </c>
      <c r="W19" s="1">
        <v>0</v>
      </c>
    </row>
    <row r="20" spans="1:23">
      <c r="A20" s="24" t="s">
        <v>63</v>
      </c>
      <c r="B20" s="4" t="s">
        <v>48</v>
      </c>
      <c r="C20" s="22" t="s">
        <v>46</v>
      </c>
      <c r="D20" s="1">
        <v>0</v>
      </c>
      <c r="E20" s="1">
        <v>0</v>
      </c>
      <c r="F20" s="4">
        <f>SUM(G20:Q20)</f>
        <v>43</v>
      </c>
      <c r="G20" s="1">
        <v>27</v>
      </c>
      <c r="H20" s="1">
        <v>16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4">
        <v>0</v>
      </c>
      <c r="S20" s="18">
        <v>0</v>
      </c>
      <c r="T20" s="1">
        <v>15</v>
      </c>
      <c r="U20" s="1">
        <v>3</v>
      </c>
      <c r="V20" s="1">
        <v>1.5</v>
      </c>
      <c r="W20" s="1">
        <v>0</v>
      </c>
    </row>
    <row r="21" spans="1:23">
      <c r="A21" s="24" t="s">
        <v>64</v>
      </c>
      <c r="B21" s="4" t="s">
        <v>48</v>
      </c>
      <c r="C21" s="22" t="s">
        <v>46</v>
      </c>
      <c r="D21" s="1">
        <v>0</v>
      </c>
      <c r="E21" s="1">
        <v>0</v>
      </c>
      <c r="F21" s="4">
        <f t="shared" si="1"/>
        <v>120</v>
      </c>
      <c r="G21" s="1">
        <v>48</v>
      </c>
      <c r="H21" s="1">
        <v>72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4">
        <v>0</v>
      </c>
      <c r="S21" s="18">
        <v>0</v>
      </c>
      <c r="T21" s="1">
        <v>12</v>
      </c>
      <c r="U21" s="1">
        <v>10</v>
      </c>
      <c r="V21" s="1">
        <v>1.5</v>
      </c>
      <c r="W21" s="1">
        <v>0</v>
      </c>
    </row>
    <row r="22" spans="1:23">
      <c r="A22" s="24" t="s">
        <v>65</v>
      </c>
      <c r="B22" s="4" t="s">
        <v>48</v>
      </c>
      <c r="C22" s="22" t="s">
        <v>46</v>
      </c>
      <c r="D22" s="1">
        <v>0</v>
      </c>
      <c r="E22" s="1">
        <v>0</v>
      </c>
      <c r="F22" s="4">
        <f t="shared" si="1"/>
        <v>60</v>
      </c>
      <c r="G22" s="1">
        <v>12</v>
      </c>
      <c r="H22" s="1">
        <v>48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4">
        <v>0</v>
      </c>
      <c r="S22" s="18">
        <v>0</v>
      </c>
      <c r="T22" s="1">
        <v>12</v>
      </c>
      <c r="U22" s="1">
        <v>5</v>
      </c>
      <c r="V22" s="1">
        <v>1.8</v>
      </c>
      <c r="W22" s="1">
        <v>0</v>
      </c>
    </row>
    <row r="23" spans="1:23">
      <c r="A23" s="24" t="s">
        <v>66</v>
      </c>
      <c r="B23" s="4" t="s">
        <v>48</v>
      </c>
      <c r="C23" s="22" t="s">
        <v>46</v>
      </c>
      <c r="D23" s="1">
        <v>0</v>
      </c>
      <c r="E23" s="1">
        <v>0</v>
      </c>
      <c r="F23" s="4">
        <f t="shared" si="1"/>
        <v>48</v>
      </c>
      <c r="G23" s="1">
        <v>36</v>
      </c>
      <c r="H23" s="1">
        <v>12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4">
        <v>0</v>
      </c>
      <c r="S23" s="18">
        <v>0</v>
      </c>
      <c r="T23" s="1">
        <v>12</v>
      </c>
      <c r="U23" s="1">
        <v>4</v>
      </c>
      <c r="V23" s="1">
        <v>1.1000000000000001</v>
      </c>
      <c r="W23" s="1">
        <v>0</v>
      </c>
    </row>
    <row r="24" spans="1:23" ht="17.25" customHeight="1">
      <c r="A24" s="24" t="s">
        <v>68</v>
      </c>
      <c r="B24" s="4" t="s">
        <v>48</v>
      </c>
      <c r="C24" s="22" t="s">
        <v>69</v>
      </c>
      <c r="D24" s="1">
        <v>0</v>
      </c>
      <c r="E24" s="1">
        <v>0</v>
      </c>
      <c r="F24" s="4">
        <f t="shared" si="1"/>
        <v>180</v>
      </c>
      <c r="G24" s="1">
        <v>180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4">
        <v>0</v>
      </c>
      <c r="S24" s="18">
        <v>0</v>
      </c>
      <c r="T24" s="1">
        <v>10</v>
      </c>
      <c r="U24" s="1">
        <v>3</v>
      </c>
      <c r="V24" s="1">
        <v>2</v>
      </c>
      <c r="W24" s="1">
        <v>0</v>
      </c>
    </row>
    <row r="25" spans="1:23" s="6" customFormat="1">
      <c r="A25" s="5" t="s">
        <v>3</v>
      </c>
      <c r="B25" s="7" t="s">
        <v>4</v>
      </c>
      <c r="C25" s="7" t="s">
        <v>4</v>
      </c>
      <c r="D25" s="7" t="s">
        <v>4</v>
      </c>
      <c r="E25" s="7">
        <f>SUM(E7:E12)</f>
        <v>906</v>
      </c>
      <c r="F25" s="7">
        <f>SUM(F7:F23)</f>
        <v>4947</v>
      </c>
      <c r="G25" s="7">
        <f>SUM(G7:G23)</f>
        <v>1144</v>
      </c>
      <c r="H25" s="7">
        <f>SUM(H7:H24)</f>
        <v>1365</v>
      </c>
      <c r="I25" s="7">
        <f t="shared" ref="I25:Q25" si="2">SUM(I7:I23)</f>
        <v>187</v>
      </c>
      <c r="J25" s="7">
        <f t="shared" si="2"/>
        <v>1289</v>
      </c>
      <c r="K25" s="7">
        <f t="shared" si="2"/>
        <v>157</v>
      </c>
      <c r="L25" s="7">
        <f t="shared" si="2"/>
        <v>805</v>
      </c>
      <c r="M25" s="7">
        <f t="shared" si="2"/>
        <v>0</v>
      </c>
      <c r="N25" s="7">
        <f t="shared" si="2"/>
        <v>0</v>
      </c>
      <c r="O25" s="7">
        <f t="shared" si="2"/>
        <v>0</v>
      </c>
      <c r="P25" s="7">
        <f t="shared" si="2"/>
        <v>0</v>
      </c>
      <c r="Q25" s="7">
        <f t="shared" si="2"/>
        <v>0</v>
      </c>
      <c r="R25" s="7">
        <f>SUM(R7:R12)</f>
        <v>0</v>
      </c>
      <c r="S25" s="19">
        <f>SUM(S7:S24)</f>
        <v>2222</v>
      </c>
      <c r="T25" s="7" t="s">
        <v>4</v>
      </c>
      <c r="U25" s="7" t="s">
        <v>4</v>
      </c>
      <c r="V25" s="7" t="s">
        <v>4</v>
      </c>
      <c r="W25" s="7" t="s">
        <v>4</v>
      </c>
    </row>
    <row r="26" spans="1:23" s="8" customFormat="1">
      <c r="A26" s="21"/>
      <c r="B26" s="21"/>
      <c r="C26" s="21"/>
      <c r="D26" s="21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/>
      <c r="S26" s="20"/>
      <c r="T26" s="9"/>
      <c r="U26" s="51" t="s">
        <v>1</v>
      </c>
      <c r="V26" s="51"/>
      <c r="W26" s="51"/>
    </row>
    <row r="27" spans="1:23">
      <c r="A27" t="s">
        <v>27</v>
      </c>
    </row>
    <row r="28" spans="1:23">
      <c r="A28" t="s">
        <v>32</v>
      </c>
    </row>
    <row r="29" spans="1:23">
      <c r="A29" t="s">
        <v>38</v>
      </c>
      <c r="D29" t="s">
        <v>39</v>
      </c>
    </row>
  </sheetData>
  <mergeCells count="23">
    <mergeCell ref="F5:F6"/>
    <mergeCell ref="U26:W26"/>
    <mergeCell ref="R5:R6"/>
    <mergeCell ref="S5:S6"/>
    <mergeCell ref="T5:T6"/>
    <mergeCell ref="U5:V5"/>
    <mergeCell ref="W5:W6"/>
    <mergeCell ref="B1:B2"/>
    <mergeCell ref="A1:A2"/>
    <mergeCell ref="C1:D1"/>
    <mergeCell ref="G5:Q5"/>
    <mergeCell ref="E5:E6"/>
    <mergeCell ref="A5:A6"/>
    <mergeCell ref="B5:B6"/>
    <mergeCell ref="C5:C6"/>
    <mergeCell ref="D5:D6"/>
    <mergeCell ref="N1:O1"/>
    <mergeCell ref="M1:M2"/>
    <mergeCell ref="F1:H1"/>
    <mergeCell ref="E1:E2"/>
    <mergeCell ref="J1:J2"/>
    <mergeCell ref="K1:L1"/>
    <mergeCell ref="I1:I2"/>
  </mergeCells>
  <phoneticPr fontId="3" type="noConversion"/>
  <pageMargins left="0.7" right="0.48" top="0.34" bottom="0.28000000000000003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Муниципалитет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</dc:creator>
  <cp:lastModifiedBy>Kolosova</cp:lastModifiedBy>
  <cp:lastPrinted>2021-02-01T10:21:33Z</cp:lastPrinted>
  <dcterms:created xsi:type="dcterms:W3CDTF">2020-09-15T08:34:45Z</dcterms:created>
  <dcterms:modified xsi:type="dcterms:W3CDTF">2021-02-01T11:29:55Z</dcterms:modified>
</cp:coreProperties>
</file>